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autoCompressPictures="0"/>
  <bookViews>
    <workbookView xWindow="0" yWindow="0" windowWidth="25600" windowHeight="15460" tabRatio="500" activeTab="1"/>
  </bookViews>
  <sheets>
    <sheet name="Raw Data" sheetId="1" r:id="rId1"/>
    <sheet name="Fulfillment" sheetId="3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0" i="3" l="1"/>
  <c r="E30" i="3"/>
  <c r="F34" i="3"/>
  <c r="F33" i="3"/>
  <c r="F35" i="3"/>
  <c r="F36" i="3"/>
  <c r="G34" i="3"/>
  <c r="G35" i="3"/>
  <c r="G33" i="3"/>
  <c r="E5" i="1"/>
  <c r="E4" i="1"/>
  <c r="E29" i="1"/>
  <c r="E28" i="1"/>
  <c r="C30" i="1"/>
  <c r="E6" i="1"/>
  <c r="E7" i="1"/>
  <c r="E8" i="1"/>
  <c r="E30" i="1"/>
  <c r="E19" i="1"/>
  <c r="E20" i="1"/>
  <c r="E21" i="1"/>
  <c r="E22" i="1"/>
  <c r="E23" i="1"/>
  <c r="E24" i="1"/>
  <c r="E25" i="1"/>
  <c r="E26" i="1"/>
  <c r="E27" i="1"/>
  <c r="E18" i="1"/>
  <c r="E17" i="1"/>
  <c r="E16" i="1"/>
  <c r="E15" i="1"/>
  <c r="E14" i="1"/>
  <c r="E13" i="1"/>
  <c r="E12" i="1"/>
  <c r="E11" i="1"/>
  <c r="E9" i="1"/>
</calcChain>
</file>

<file path=xl/sharedStrings.xml><?xml version="1.0" encoding="utf-8"?>
<sst xmlns="http://schemas.openxmlformats.org/spreadsheetml/2006/main" count="255" uniqueCount="64">
  <si>
    <t>Kickstarter Rewards - Axanar</t>
  </si>
  <si>
    <t>Amount</t>
  </si>
  <si>
    <t>Reward</t>
  </si>
  <si>
    <t>Backers</t>
  </si>
  <si>
    <t>Backers' Page</t>
  </si>
  <si>
    <t>Est. Delivery</t>
  </si>
  <si>
    <t>Script PDF</t>
  </si>
  <si>
    <t>Illustrated Script PDF</t>
  </si>
  <si>
    <t>+ Above?</t>
  </si>
  <si>
    <t>Prelude Premiere Program</t>
  </si>
  <si>
    <t>Axanar Download</t>
  </si>
  <si>
    <t>Starfleet First Fleet patch</t>
  </si>
  <si>
    <t>Notes</t>
  </si>
  <si>
    <t>Unknown quantity offered as bonus to backers in first 5 days of campaign</t>
  </si>
  <si>
    <t>subset of 811</t>
  </si>
  <si>
    <t>Ares Challenge coin</t>
  </si>
  <si>
    <t>Special edition Axanar DVD</t>
  </si>
  <si>
    <t>Yes</t>
  </si>
  <si>
    <t>No</t>
  </si>
  <si>
    <t>Shipped</t>
  </si>
  <si>
    <t>Possible*</t>
  </si>
  <si>
    <t>*According to fulfillment blog must be shipped all at same time</t>
  </si>
  <si>
    <t>Assuming this has been manufactured already</t>
  </si>
  <si>
    <t>plus above except for DVD special edition</t>
  </si>
  <si>
    <t>Cast photo (signed by 1 star)</t>
  </si>
  <si>
    <t>Black Ares T-shirt</t>
  </si>
  <si>
    <t>Yes, to $75</t>
  </si>
  <si>
    <t>Signed, bound script</t>
  </si>
  <si>
    <t>signed by writers + David Gerrold</t>
  </si>
  <si>
    <t>Casualty list (onscreen)</t>
  </si>
  <si>
    <t>Maybe</t>
  </si>
  <si>
    <t>Casualty + up to $100 level</t>
  </si>
  <si>
    <t>Yes, to $100</t>
  </si>
  <si>
    <t>Ares tunic</t>
  </si>
  <si>
    <t>Free US shipping</t>
  </si>
  <si>
    <t>Cast photo (signed by all)</t>
  </si>
  <si>
    <t xml:space="preserve">limited # of rewards expanded </t>
  </si>
  <si>
    <t>Set visit &amp; cast meal</t>
  </si>
  <si>
    <t>Choose either NY (Axanar: Heroes) or LA (Axanar)</t>
  </si>
  <si>
    <t>PA + IMDb credit</t>
  </si>
  <si>
    <t>n/a</t>
  </si>
  <si>
    <t>Name a ship + wallpaper</t>
  </si>
  <si>
    <t>Wallpaper features your ship</t>
  </si>
  <si>
    <t>Featured extra</t>
  </si>
  <si>
    <t>Extra at Starfleet HQ</t>
  </si>
  <si>
    <t>LA shoot only</t>
  </si>
  <si>
    <t>Director's chair</t>
  </si>
  <si>
    <t>part of $10K reward</t>
  </si>
  <si>
    <t>Assoc. Producer on set + IMDb credit</t>
  </si>
  <si>
    <t>Actual #</t>
  </si>
  <si>
    <t>Hardcopy shooting script</t>
  </si>
  <si>
    <t>Shipping Cost</t>
  </si>
  <si>
    <t>Yes, to $35</t>
  </si>
  <si>
    <t>Yes, to $50</t>
  </si>
  <si>
    <t>Special edition Axanar Blu-ray†</t>
  </si>
  <si>
    <t>† All levels above $75 offer choice of DVD or Blu-ray, not both.</t>
  </si>
  <si>
    <t>Fifth Fleet patch§</t>
  </si>
  <si>
    <t>§ A variety of other patches were introduced as incentives during the course of the campaign so the total number of patches to fulfill can't be determined with the publicly available data.</t>
  </si>
  <si>
    <t>NOTES</t>
  </si>
  <si>
    <t>As of April 4, 2016, NO Kickstarter-related patches had shipped, though they were supposedly ready to go, once Terry McIntosh gave the go-ahead.</t>
  </si>
  <si>
    <t>Possibles</t>
  </si>
  <si>
    <t>Not Possibles</t>
  </si>
  <si>
    <t>Total</t>
  </si>
  <si>
    <t>No, according to fulfillment blog, nothing made other than patches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</si>
</sst>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[$-409]d\-mmm\-yyyy;@"/>
    <numFmt numFmtId="167" formatCode="mm/dd/yy;@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  <font>
      <sz val="12"/>
      <color theme="0" tint="-0.499984740745262"/>
      <name val="Calibri"/>
      <scheme val="minor"/>
    </font>
    <font>
      <sz val="12"/>
      <color theme="1" tint="0.499984740745262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0" fillId="0" borderId="0" xfId="0" applyNumberFormat="1"/>
    <xf numFmtId="49" fontId="1" fillId="0" borderId="0" xfId="0" applyNumberFormat="1" applyFont="1" applyAlignment="1">
      <alignment horizontal="center"/>
    </xf>
    <xf numFmtId="165" fontId="1" fillId="0" borderId="0" xfId="0" applyNumberFormat="1" applyFont="1"/>
    <xf numFmtId="165" fontId="1" fillId="0" borderId="0" xfId="0" applyNumberFormat="1" applyFont="1" applyAlignment="1">
      <alignment horizontal="center"/>
    </xf>
    <xf numFmtId="165" fontId="0" fillId="0" borderId="0" xfId="0" applyNumberFormat="1"/>
    <xf numFmtId="3" fontId="1" fillId="0" borderId="0" xfId="0" applyNumberFormat="1" applyFont="1"/>
    <xf numFmtId="3" fontId="1" fillId="0" borderId="0" xfId="0" applyNumberFormat="1" applyFont="1" applyAlignment="1">
      <alignment horizontal="center"/>
    </xf>
    <xf numFmtId="3" fontId="0" fillId="0" borderId="0" xfId="0" applyNumberFormat="1"/>
    <xf numFmtId="0" fontId="4" fillId="0" borderId="0" xfId="0" applyFont="1"/>
    <xf numFmtId="164" fontId="0" fillId="0" borderId="1" xfId="0" applyNumberFormat="1" applyBorder="1"/>
    <xf numFmtId="0" fontId="0" fillId="0" borderId="1" xfId="0" applyBorder="1"/>
    <xf numFmtId="3" fontId="0" fillId="0" borderId="1" xfId="0" applyNumberFormat="1" applyBorder="1"/>
    <xf numFmtId="165" fontId="0" fillId="0" borderId="1" xfId="0" applyNumberFormat="1" applyBorder="1"/>
    <xf numFmtId="0" fontId="0" fillId="0" borderId="0" xfId="0" applyAlignment="1">
      <alignment horizontal="left" indent="1"/>
    </xf>
    <xf numFmtId="0" fontId="5" fillId="0" borderId="0" xfId="0" applyFont="1" applyAlignment="1">
      <alignment horizontal="left" indent="1"/>
    </xf>
    <xf numFmtId="0" fontId="0" fillId="2" borderId="0" xfId="0" applyFill="1"/>
    <xf numFmtId="3" fontId="0" fillId="2" borderId="0" xfId="0" applyNumberFormat="1" applyFill="1"/>
    <xf numFmtId="0" fontId="0" fillId="3" borderId="0" xfId="0" applyFill="1"/>
    <xf numFmtId="3" fontId="0" fillId="3" borderId="0" xfId="0" applyNumberFormat="1" applyFill="1"/>
    <xf numFmtId="9" fontId="0" fillId="0" borderId="0" xfId="0" applyNumberFormat="1"/>
    <xf numFmtId="164" fontId="1" fillId="0" borderId="2" xfId="0" applyNumberFormat="1" applyFont="1" applyBorder="1"/>
    <xf numFmtId="0" fontId="0" fillId="0" borderId="2" xfId="0" applyBorder="1"/>
    <xf numFmtId="0" fontId="6" fillId="2" borderId="0" xfId="0" applyFont="1" applyFill="1"/>
    <xf numFmtId="3" fontId="0" fillId="2" borderId="0" xfId="0" applyNumberFormat="1" applyFill="1" applyBorder="1"/>
    <xf numFmtId="0" fontId="6" fillId="2" borderId="0" xfId="0" applyFont="1" applyFill="1" applyBorder="1"/>
    <xf numFmtId="0" fontId="0" fillId="2" borderId="0" xfId="0" applyFill="1" applyBorder="1"/>
    <xf numFmtId="3" fontId="0" fillId="4" borderId="0" xfId="0" applyNumberFormat="1" applyFill="1"/>
    <xf numFmtId="0" fontId="0" fillId="4" borderId="0" xfId="0" applyFill="1"/>
    <xf numFmtId="0" fontId="0" fillId="4" borderId="0" xfId="0" applyFill="1" applyBorder="1"/>
    <xf numFmtId="167" fontId="1" fillId="0" borderId="0" xfId="0" applyNumberFormat="1" applyFont="1"/>
    <xf numFmtId="167" fontId="0" fillId="0" borderId="0" xfId="0" applyNumberFormat="1"/>
    <xf numFmtId="167" fontId="1" fillId="0" borderId="0" xfId="0" applyNumberFormat="1" applyFont="1" applyAlignment="1">
      <alignment horizontal="center"/>
    </xf>
    <xf numFmtId="167" fontId="0" fillId="3" borderId="0" xfId="0" applyNumberFormat="1" applyFill="1"/>
    <xf numFmtId="167" fontId="0" fillId="2" borderId="0" xfId="0" applyNumberFormat="1" applyFill="1"/>
    <xf numFmtId="167" fontId="0" fillId="2" borderId="0" xfId="0" applyNumberFormat="1" applyFill="1" applyBorder="1"/>
    <xf numFmtId="167" fontId="0" fillId="4" borderId="0" xfId="0" applyNumberFormat="1" applyFill="1"/>
    <xf numFmtId="167" fontId="0" fillId="0" borderId="1" xfId="0" applyNumberFormat="1" applyBorder="1"/>
    <xf numFmtId="3" fontId="0" fillId="0" borderId="0" xfId="0" applyNumberFormat="1" applyAlignment="1">
      <alignment horizontal="right"/>
    </xf>
    <xf numFmtId="3" fontId="0" fillId="0" borderId="1" xfId="0" applyNumberFormat="1" applyBorder="1" applyAlignment="1">
      <alignment horizontal="right"/>
    </xf>
    <xf numFmtId="9" fontId="0" fillId="0" borderId="1" xfId="0" applyNumberFormat="1" applyBorder="1"/>
  </cellXfs>
  <cellStyles count="8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A33" sqref="A33"/>
    </sheetView>
  </sheetViews>
  <sheetFormatPr baseColWidth="10" defaultRowHeight="15" x14ac:dyDescent="0"/>
  <cols>
    <col min="1" max="1" width="8.5" style="5" customWidth="1"/>
    <col min="2" max="2" width="26" customWidth="1"/>
    <col min="3" max="3" width="12.1640625" style="12" bestFit="1" customWidth="1"/>
    <col min="6" max="6" width="11.83203125" style="9" bestFit="1" customWidth="1"/>
    <col min="7" max="7" width="14.83203125" bestFit="1" customWidth="1"/>
  </cols>
  <sheetData>
    <row r="1" spans="1:10" s="1" customFormat="1">
      <c r="A1" s="3" t="s">
        <v>0</v>
      </c>
      <c r="C1" s="10"/>
      <c r="F1" s="7"/>
    </row>
    <row r="2" spans="1:10" s="1" customFormat="1">
      <c r="A2" s="3"/>
      <c r="C2" s="10"/>
      <c r="F2" s="7"/>
      <c r="H2" s="13" t="s">
        <v>21</v>
      </c>
    </row>
    <row r="3" spans="1:10" s="2" customFormat="1">
      <c r="A3" s="4" t="s">
        <v>1</v>
      </c>
      <c r="B3" s="2" t="s">
        <v>2</v>
      </c>
      <c r="C3" s="11" t="s">
        <v>3</v>
      </c>
      <c r="D3" s="6" t="s">
        <v>8</v>
      </c>
      <c r="E3" s="6" t="s">
        <v>49</v>
      </c>
      <c r="F3" s="8" t="s">
        <v>5</v>
      </c>
      <c r="G3" s="2" t="s">
        <v>51</v>
      </c>
      <c r="H3" s="2" t="s">
        <v>20</v>
      </c>
      <c r="I3" s="2" t="s">
        <v>19</v>
      </c>
      <c r="J3" s="2" t="s">
        <v>12</v>
      </c>
    </row>
    <row r="4" spans="1:10">
      <c r="A4" s="5">
        <v>10</v>
      </c>
      <c r="B4" t="s">
        <v>4</v>
      </c>
      <c r="C4" s="12">
        <v>467</v>
      </c>
      <c r="D4" t="s">
        <v>18</v>
      </c>
      <c r="E4" s="12">
        <f>SUM(C4:C9,C11:C16,C18:C21,C23:C27)</f>
        <v>8669</v>
      </c>
      <c r="F4" s="9">
        <v>42277</v>
      </c>
      <c r="H4" t="s">
        <v>17</v>
      </c>
      <c r="I4" t="s">
        <v>40</v>
      </c>
    </row>
    <row r="5" spans="1:10">
      <c r="A5" s="5">
        <v>15</v>
      </c>
      <c r="B5" t="s">
        <v>6</v>
      </c>
      <c r="C5" s="12">
        <v>56</v>
      </c>
      <c r="D5" t="s">
        <v>17</v>
      </c>
      <c r="E5" s="12">
        <f>SUM(C5:C9,C11:C16,C18:C21,C23:C27)</f>
        <v>8202</v>
      </c>
      <c r="F5" s="9">
        <v>42216</v>
      </c>
      <c r="H5" t="s">
        <v>18</v>
      </c>
      <c r="I5" t="s">
        <v>40</v>
      </c>
    </row>
    <row r="6" spans="1:10">
      <c r="A6" s="5">
        <v>20</v>
      </c>
      <c r="B6" t="s">
        <v>7</v>
      </c>
      <c r="C6" s="12">
        <v>96</v>
      </c>
      <c r="D6" t="s">
        <v>17</v>
      </c>
      <c r="E6" s="12">
        <f>E5-C5</f>
        <v>8146</v>
      </c>
      <c r="F6" s="9">
        <v>42216</v>
      </c>
      <c r="H6" t="s">
        <v>18</v>
      </c>
      <c r="I6" t="s">
        <v>40</v>
      </c>
    </row>
    <row r="7" spans="1:10">
      <c r="A7" s="5">
        <v>25</v>
      </c>
      <c r="B7" t="s">
        <v>10</v>
      </c>
      <c r="C7" s="12">
        <v>2565</v>
      </c>
      <c r="D7" t="s">
        <v>17</v>
      </c>
      <c r="E7" s="12">
        <f>E6-C6</f>
        <v>8050</v>
      </c>
      <c r="F7" s="9">
        <v>42216</v>
      </c>
      <c r="H7" t="s">
        <v>18</v>
      </c>
      <c r="I7" t="s">
        <v>40</v>
      </c>
    </row>
    <row r="8" spans="1:10">
      <c r="A8" s="5">
        <v>30</v>
      </c>
      <c r="B8" t="s">
        <v>9</v>
      </c>
      <c r="C8" s="12">
        <v>232</v>
      </c>
      <c r="D8" t="s">
        <v>17</v>
      </c>
      <c r="E8" s="12">
        <f>E7-C7</f>
        <v>5485</v>
      </c>
      <c r="F8" s="9">
        <v>41973</v>
      </c>
      <c r="H8" t="s">
        <v>17</v>
      </c>
      <c r="I8" t="s">
        <v>30</v>
      </c>
    </row>
    <row r="9" spans="1:10">
      <c r="A9" s="5">
        <v>35</v>
      </c>
      <c r="B9" t="s">
        <v>11</v>
      </c>
      <c r="C9" s="12">
        <v>811</v>
      </c>
      <c r="D9" t="s">
        <v>52</v>
      </c>
      <c r="E9" s="12">
        <f>SUM(C9,C12:C16,C18:C21,C23:C27)</f>
        <v>5044</v>
      </c>
      <c r="F9" s="9">
        <v>41973</v>
      </c>
      <c r="H9" t="s">
        <v>17</v>
      </c>
      <c r="I9" t="s">
        <v>30</v>
      </c>
    </row>
    <row r="10" spans="1:10">
      <c r="B10" t="s">
        <v>56</v>
      </c>
      <c r="C10" s="12" t="s">
        <v>14</v>
      </c>
      <c r="D10" t="s">
        <v>18</v>
      </c>
      <c r="F10" s="9">
        <v>41973</v>
      </c>
      <c r="H10" t="s">
        <v>17</v>
      </c>
      <c r="I10" t="s">
        <v>30</v>
      </c>
      <c r="J10" t="s">
        <v>13</v>
      </c>
    </row>
    <row r="11" spans="1:10">
      <c r="A11" s="5">
        <v>50</v>
      </c>
      <c r="B11" t="s">
        <v>15</v>
      </c>
      <c r="C11" s="12">
        <v>209</v>
      </c>
      <c r="D11" t="s">
        <v>53</v>
      </c>
      <c r="E11" s="12">
        <f>SUM(C11,C12:C16,C18:C21,C23:C27)</f>
        <v>4442</v>
      </c>
      <c r="F11" s="9">
        <v>42004</v>
      </c>
      <c r="H11" t="s">
        <v>17</v>
      </c>
      <c r="I11" t="s">
        <v>30</v>
      </c>
      <c r="J11" t="s">
        <v>22</v>
      </c>
    </row>
    <row r="12" spans="1:10">
      <c r="A12" s="5">
        <v>65</v>
      </c>
      <c r="B12" t="s">
        <v>16</v>
      </c>
      <c r="C12" s="12">
        <v>631</v>
      </c>
      <c r="D12" t="s">
        <v>17</v>
      </c>
      <c r="E12" s="12">
        <f>C12</f>
        <v>631</v>
      </c>
      <c r="F12" s="9">
        <v>42004</v>
      </c>
      <c r="H12" t="s">
        <v>18</v>
      </c>
      <c r="I12" t="s">
        <v>18</v>
      </c>
    </row>
    <row r="13" spans="1:10">
      <c r="A13" s="5">
        <v>75</v>
      </c>
      <c r="B13" t="s">
        <v>54</v>
      </c>
      <c r="C13" s="12">
        <v>2502</v>
      </c>
      <c r="D13" t="s">
        <v>17</v>
      </c>
      <c r="E13" s="12">
        <f>SUM(C13:C16,C18:C21,C23:C27)</f>
        <v>3602</v>
      </c>
      <c r="F13" s="9">
        <v>42004</v>
      </c>
      <c r="H13" t="s">
        <v>18</v>
      </c>
      <c r="I13" t="s">
        <v>18</v>
      </c>
      <c r="J13" t="s">
        <v>23</v>
      </c>
    </row>
    <row r="14" spans="1:10">
      <c r="A14" s="5">
        <v>100</v>
      </c>
      <c r="B14" t="s">
        <v>24</v>
      </c>
      <c r="C14" s="12">
        <v>475</v>
      </c>
      <c r="D14" t="s">
        <v>17</v>
      </c>
      <c r="E14" s="12">
        <f>SUM(C14,C18,)</f>
        <v>575</v>
      </c>
      <c r="F14" s="9">
        <v>42004</v>
      </c>
      <c r="H14" t="s">
        <v>18</v>
      </c>
      <c r="I14" t="s">
        <v>18</v>
      </c>
    </row>
    <row r="15" spans="1:10">
      <c r="A15" s="5">
        <v>125</v>
      </c>
      <c r="B15" t="s">
        <v>25</v>
      </c>
      <c r="C15" s="12">
        <v>384</v>
      </c>
      <c r="D15" t="s">
        <v>26</v>
      </c>
      <c r="E15" s="12">
        <f>C15</f>
        <v>384</v>
      </c>
      <c r="F15" s="9">
        <v>42004</v>
      </c>
      <c r="H15" t="s">
        <v>18</v>
      </c>
    </row>
    <row r="16" spans="1:10">
      <c r="A16" s="5">
        <v>200</v>
      </c>
      <c r="B16" t="s">
        <v>27</v>
      </c>
      <c r="C16" s="12">
        <v>77</v>
      </c>
      <c r="D16" t="s">
        <v>26</v>
      </c>
      <c r="E16" s="12">
        <f>C16</f>
        <v>77</v>
      </c>
      <c r="F16" s="9">
        <v>42004</v>
      </c>
      <c r="H16" t="s">
        <v>18</v>
      </c>
      <c r="J16" t="s">
        <v>28</v>
      </c>
    </row>
    <row r="17" spans="1:13">
      <c r="A17" s="5">
        <v>250</v>
      </c>
      <c r="B17" t="s">
        <v>29</v>
      </c>
      <c r="C17" s="12">
        <v>50</v>
      </c>
      <c r="D17" t="s">
        <v>18</v>
      </c>
      <c r="E17" s="12">
        <f>C17</f>
        <v>50</v>
      </c>
      <c r="F17" s="9">
        <v>42094</v>
      </c>
      <c r="H17" t="s">
        <v>18</v>
      </c>
    </row>
    <row r="18" spans="1:13">
      <c r="A18" s="5">
        <v>350</v>
      </c>
      <c r="B18" t="s">
        <v>31</v>
      </c>
      <c r="C18" s="12">
        <v>100</v>
      </c>
      <c r="D18" t="s">
        <v>32</v>
      </c>
      <c r="E18" s="12">
        <f>C18</f>
        <v>100</v>
      </c>
      <c r="F18" s="9">
        <v>42216</v>
      </c>
      <c r="H18" t="s">
        <v>18</v>
      </c>
    </row>
    <row r="19" spans="1:13">
      <c r="A19" s="5">
        <v>400</v>
      </c>
      <c r="B19" t="s">
        <v>33</v>
      </c>
      <c r="C19" s="12">
        <v>31</v>
      </c>
      <c r="D19" t="s">
        <v>26</v>
      </c>
      <c r="E19" s="12">
        <f t="shared" ref="E19:E27" si="0">C19</f>
        <v>31</v>
      </c>
      <c r="F19" s="9">
        <v>42094</v>
      </c>
      <c r="G19" t="s">
        <v>34</v>
      </c>
      <c r="H19" t="s">
        <v>18</v>
      </c>
    </row>
    <row r="20" spans="1:13">
      <c r="A20" s="5">
        <v>500</v>
      </c>
      <c r="B20" t="s">
        <v>35</v>
      </c>
      <c r="C20" s="12">
        <v>10</v>
      </c>
      <c r="D20" t="s">
        <v>26</v>
      </c>
      <c r="E20" s="12">
        <f t="shared" si="0"/>
        <v>10</v>
      </c>
      <c r="F20" s="9">
        <v>42094</v>
      </c>
      <c r="H20" t="s">
        <v>18</v>
      </c>
    </row>
    <row r="21" spans="1:13">
      <c r="A21" s="5">
        <v>500</v>
      </c>
      <c r="B21" t="s">
        <v>35</v>
      </c>
      <c r="C21" s="12">
        <v>2</v>
      </c>
      <c r="D21" t="s">
        <v>26</v>
      </c>
      <c r="E21" s="12">
        <f t="shared" si="0"/>
        <v>2</v>
      </c>
      <c r="F21" s="9">
        <v>42094</v>
      </c>
      <c r="H21" t="s">
        <v>18</v>
      </c>
      <c r="J21" t="s">
        <v>36</v>
      </c>
    </row>
    <row r="22" spans="1:13">
      <c r="A22" s="5">
        <v>2000</v>
      </c>
      <c r="B22" t="s">
        <v>37</v>
      </c>
      <c r="C22" s="12">
        <v>3</v>
      </c>
      <c r="D22" t="s">
        <v>18</v>
      </c>
      <c r="E22" s="12">
        <f t="shared" si="0"/>
        <v>3</v>
      </c>
      <c r="F22" s="9">
        <v>42094</v>
      </c>
      <c r="H22" t="s">
        <v>30</v>
      </c>
      <c r="J22" t="s">
        <v>38</v>
      </c>
    </row>
    <row r="23" spans="1:13">
      <c r="A23" s="5">
        <v>2500</v>
      </c>
      <c r="B23" t="s">
        <v>39</v>
      </c>
      <c r="C23" s="12">
        <v>4</v>
      </c>
      <c r="D23" t="s">
        <v>26</v>
      </c>
      <c r="E23" s="12">
        <f t="shared" si="0"/>
        <v>4</v>
      </c>
      <c r="F23" s="9">
        <v>42094</v>
      </c>
      <c r="H23" t="s">
        <v>18</v>
      </c>
    </row>
    <row r="24" spans="1:13">
      <c r="A24" s="5">
        <v>5000</v>
      </c>
      <c r="B24" t="s">
        <v>41</v>
      </c>
      <c r="C24" s="12">
        <v>5</v>
      </c>
      <c r="D24" t="s">
        <v>26</v>
      </c>
      <c r="E24" s="12">
        <f t="shared" si="0"/>
        <v>5</v>
      </c>
      <c r="F24" s="9">
        <v>42216</v>
      </c>
      <c r="H24" t="s">
        <v>18</v>
      </c>
      <c r="I24" t="s">
        <v>40</v>
      </c>
      <c r="J24" t="s">
        <v>42</v>
      </c>
    </row>
    <row r="25" spans="1:13">
      <c r="A25" s="5">
        <v>5000</v>
      </c>
      <c r="B25" t="s">
        <v>43</v>
      </c>
      <c r="C25" s="12">
        <v>5</v>
      </c>
      <c r="D25" t="s">
        <v>26</v>
      </c>
      <c r="E25" s="12">
        <f t="shared" si="0"/>
        <v>5</v>
      </c>
      <c r="F25" s="9">
        <v>42094</v>
      </c>
      <c r="H25" t="s">
        <v>18</v>
      </c>
      <c r="J25" t="s">
        <v>38</v>
      </c>
    </row>
    <row r="26" spans="1:13">
      <c r="A26" s="5">
        <v>5000</v>
      </c>
      <c r="B26" t="s">
        <v>44</v>
      </c>
      <c r="C26" s="12">
        <v>3</v>
      </c>
      <c r="D26" t="s">
        <v>26</v>
      </c>
      <c r="E26" s="12">
        <f t="shared" si="0"/>
        <v>3</v>
      </c>
      <c r="F26" s="9">
        <v>42094</v>
      </c>
      <c r="H26" t="s">
        <v>18</v>
      </c>
      <c r="J26" t="s">
        <v>45</v>
      </c>
    </row>
    <row r="27" spans="1:13">
      <c r="A27" s="5">
        <v>10000</v>
      </c>
      <c r="B27" t="s">
        <v>48</v>
      </c>
      <c r="C27" s="12">
        <v>4</v>
      </c>
      <c r="D27" t="s">
        <v>26</v>
      </c>
      <c r="E27" s="12">
        <f t="shared" si="0"/>
        <v>4</v>
      </c>
      <c r="F27" s="9">
        <v>42094</v>
      </c>
      <c r="H27" t="s">
        <v>18</v>
      </c>
      <c r="J27" t="s">
        <v>38</v>
      </c>
    </row>
    <row r="28" spans="1:13">
      <c r="B28" s="19" t="s">
        <v>46</v>
      </c>
      <c r="E28" s="12">
        <f>C27</f>
        <v>4</v>
      </c>
      <c r="F28" s="9">
        <v>42094</v>
      </c>
      <c r="H28" t="s">
        <v>18</v>
      </c>
      <c r="J28" t="s">
        <v>47</v>
      </c>
    </row>
    <row r="29" spans="1:13">
      <c r="B29" s="19" t="s">
        <v>50</v>
      </c>
      <c r="E29" s="12">
        <f>C27</f>
        <v>4</v>
      </c>
      <c r="F29" s="9">
        <v>42094</v>
      </c>
      <c r="H29" t="s">
        <v>18</v>
      </c>
      <c r="J29" t="s">
        <v>47</v>
      </c>
    </row>
    <row r="30" spans="1:13">
      <c r="A30" s="14"/>
      <c r="B30" s="15"/>
      <c r="C30" s="16">
        <f>SUM(C4:C29)</f>
        <v>8722</v>
      </c>
      <c r="D30" s="16"/>
      <c r="E30" s="16">
        <f>SUM(E4:E29)</f>
        <v>53532</v>
      </c>
      <c r="F30" s="17"/>
      <c r="G30" s="15"/>
      <c r="H30" s="15"/>
      <c r="I30" s="15"/>
      <c r="J30" s="15"/>
      <c r="K30" s="15"/>
      <c r="L30" s="15"/>
      <c r="M30" s="15"/>
    </row>
    <row r="31" spans="1:13">
      <c r="A31" s="25" t="s">
        <v>58</v>
      </c>
      <c r="B31" s="26"/>
    </row>
    <row r="32" spans="1:13">
      <c r="A32" s="5" t="s">
        <v>55</v>
      </c>
    </row>
    <row r="33" spans="1:1" customFormat="1">
      <c r="A33" t="s">
        <v>57</v>
      </c>
    </row>
    <row r="34" spans="1:1" customFormat="1">
      <c r="A34" s="18" t="s">
        <v>59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activeCell="K21" sqref="K21"/>
    </sheetView>
  </sheetViews>
  <sheetFormatPr baseColWidth="10" defaultRowHeight="15" x14ac:dyDescent="0"/>
  <cols>
    <col min="1" max="1" width="10.83203125" style="12"/>
    <col min="2" max="2" width="31.33203125" bestFit="1" customWidth="1"/>
    <col min="3" max="3" width="12.1640625" style="12" bestFit="1" customWidth="1"/>
    <col min="5" max="5" width="10.83203125" style="12"/>
    <col min="6" max="6" width="10.83203125" style="35"/>
    <col min="7" max="7" width="14.83203125" bestFit="1" customWidth="1"/>
  </cols>
  <sheetData>
    <row r="1" spans="1:10" s="1" customFormat="1">
      <c r="A1" s="10" t="s">
        <v>0</v>
      </c>
      <c r="C1" s="10"/>
      <c r="E1" s="10"/>
      <c r="F1" s="34"/>
    </row>
    <row r="2" spans="1:10">
      <c r="H2" t="s">
        <v>21</v>
      </c>
    </row>
    <row r="3" spans="1:10" s="2" customFormat="1">
      <c r="A3" s="11" t="s">
        <v>1</v>
      </c>
      <c r="B3" s="2" t="s">
        <v>2</v>
      </c>
      <c r="C3" s="11" t="s">
        <v>3</v>
      </c>
      <c r="D3" s="2" t="s">
        <v>8</v>
      </c>
      <c r="E3" s="11" t="s">
        <v>49</v>
      </c>
      <c r="F3" s="36" t="s">
        <v>5</v>
      </c>
      <c r="G3" s="2" t="s">
        <v>51</v>
      </c>
      <c r="H3" s="2" t="s">
        <v>20</v>
      </c>
      <c r="I3" s="2" t="s">
        <v>19</v>
      </c>
      <c r="J3" s="2" t="s">
        <v>12</v>
      </c>
    </row>
    <row r="4" spans="1:10" s="22" customFormat="1">
      <c r="A4" s="23">
        <v>10</v>
      </c>
      <c r="B4" s="22" t="s">
        <v>4</v>
      </c>
      <c r="C4" s="23">
        <v>467</v>
      </c>
      <c r="D4" s="22" t="s">
        <v>18</v>
      </c>
      <c r="E4" s="23">
        <v>8669</v>
      </c>
      <c r="F4" s="37">
        <v>42277</v>
      </c>
      <c r="G4" s="22" t="s">
        <v>18</v>
      </c>
      <c r="H4" s="22" t="s">
        <v>17</v>
      </c>
      <c r="I4" s="22" t="s">
        <v>40</v>
      </c>
    </row>
    <row r="5" spans="1:10" s="22" customFormat="1">
      <c r="A5" s="23">
        <v>30</v>
      </c>
      <c r="B5" s="22" t="s">
        <v>9</v>
      </c>
      <c r="C5" s="23">
        <v>232</v>
      </c>
      <c r="D5" s="22" t="s">
        <v>17</v>
      </c>
      <c r="E5" s="23">
        <v>5485</v>
      </c>
      <c r="F5" s="37">
        <v>41973</v>
      </c>
      <c r="G5" s="22" t="s">
        <v>17</v>
      </c>
      <c r="H5" s="22" t="s">
        <v>17</v>
      </c>
      <c r="I5" s="22" t="s">
        <v>18</v>
      </c>
    </row>
    <row r="6" spans="1:10" s="22" customFormat="1">
      <c r="A6" s="23">
        <v>35</v>
      </c>
      <c r="B6" s="22" t="s">
        <v>11</v>
      </c>
      <c r="C6" s="23">
        <v>811</v>
      </c>
      <c r="D6" s="22" t="s">
        <v>52</v>
      </c>
      <c r="E6" s="23">
        <v>5044</v>
      </c>
      <c r="F6" s="37">
        <v>41973</v>
      </c>
      <c r="G6" s="22" t="s">
        <v>17</v>
      </c>
      <c r="H6" s="22" t="s">
        <v>17</v>
      </c>
      <c r="I6" s="22" t="s">
        <v>18</v>
      </c>
    </row>
    <row r="7" spans="1:10" s="22" customFormat="1">
      <c r="A7" s="23"/>
      <c r="B7" s="22" t="s">
        <v>56</v>
      </c>
      <c r="C7" s="23" t="s">
        <v>14</v>
      </c>
      <c r="D7" s="22" t="s">
        <v>18</v>
      </c>
      <c r="E7" s="23"/>
      <c r="F7" s="37">
        <v>41973</v>
      </c>
      <c r="G7" s="22" t="s">
        <v>17</v>
      </c>
      <c r="H7" s="22" t="s">
        <v>17</v>
      </c>
      <c r="I7" s="22" t="s">
        <v>18</v>
      </c>
      <c r="J7" s="22" t="s">
        <v>13</v>
      </c>
    </row>
    <row r="8" spans="1:10" s="20" customFormat="1">
      <c r="A8" s="21">
        <v>15</v>
      </c>
      <c r="B8" s="20" t="s">
        <v>6</v>
      </c>
      <c r="C8" s="21">
        <v>56</v>
      </c>
      <c r="D8" s="20" t="s">
        <v>17</v>
      </c>
      <c r="E8" s="21">
        <v>8202</v>
      </c>
      <c r="F8" s="38">
        <v>42216</v>
      </c>
      <c r="H8" s="20" t="s">
        <v>18</v>
      </c>
      <c r="I8" s="20" t="s">
        <v>40</v>
      </c>
    </row>
    <row r="9" spans="1:10" s="20" customFormat="1">
      <c r="A9" s="21">
        <v>20</v>
      </c>
      <c r="B9" s="20" t="s">
        <v>7</v>
      </c>
      <c r="C9" s="21">
        <v>96</v>
      </c>
      <c r="D9" s="20" t="s">
        <v>17</v>
      </c>
      <c r="E9" s="21">
        <v>8146</v>
      </c>
      <c r="F9" s="38">
        <v>42216</v>
      </c>
      <c r="H9" s="20" t="s">
        <v>18</v>
      </c>
      <c r="I9" s="20" t="s">
        <v>40</v>
      </c>
    </row>
    <row r="10" spans="1:10" s="20" customFormat="1">
      <c r="A10" s="21">
        <v>25</v>
      </c>
      <c r="B10" s="20" t="s">
        <v>10</v>
      </c>
      <c r="C10" s="21">
        <v>2565</v>
      </c>
      <c r="D10" s="20" t="s">
        <v>17</v>
      </c>
      <c r="E10" s="21">
        <v>8050</v>
      </c>
      <c r="F10" s="38">
        <v>42216</v>
      </c>
      <c r="H10" s="20" t="s">
        <v>18</v>
      </c>
      <c r="I10" s="20" t="s">
        <v>40</v>
      </c>
    </row>
    <row r="11" spans="1:10" s="20" customFormat="1">
      <c r="A11" s="21">
        <v>50</v>
      </c>
      <c r="B11" s="20" t="s">
        <v>15</v>
      </c>
      <c r="C11" s="21">
        <v>209</v>
      </c>
      <c r="D11" s="20" t="s">
        <v>53</v>
      </c>
      <c r="E11" s="21">
        <v>4442</v>
      </c>
      <c r="F11" s="38">
        <v>42004</v>
      </c>
      <c r="G11" s="20" t="s">
        <v>17</v>
      </c>
      <c r="H11" s="20" t="s">
        <v>18</v>
      </c>
      <c r="I11" s="20" t="s">
        <v>18</v>
      </c>
      <c r="J11" s="20" t="s">
        <v>63</v>
      </c>
    </row>
    <row r="12" spans="1:10" s="20" customFormat="1">
      <c r="A12" s="21">
        <v>65</v>
      </c>
      <c r="B12" s="20" t="s">
        <v>16</v>
      </c>
      <c r="C12" s="21">
        <v>631</v>
      </c>
      <c r="D12" s="20" t="s">
        <v>17</v>
      </c>
      <c r="E12" s="21">
        <v>631</v>
      </c>
      <c r="F12" s="38">
        <v>42004</v>
      </c>
      <c r="H12" s="20" t="s">
        <v>18</v>
      </c>
      <c r="I12" s="20" t="s">
        <v>18</v>
      </c>
    </row>
    <row r="13" spans="1:10" s="20" customFormat="1">
      <c r="A13" s="21">
        <v>75</v>
      </c>
      <c r="B13" s="20" t="s">
        <v>54</v>
      </c>
      <c r="C13" s="21">
        <v>2502</v>
      </c>
      <c r="D13" s="20" t="s">
        <v>17</v>
      </c>
      <c r="E13" s="21">
        <v>3602</v>
      </c>
      <c r="F13" s="38">
        <v>42004</v>
      </c>
      <c r="H13" s="20" t="s">
        <v>18</v>
      </c>
      <c r="I13" s="20" t="s">
        <v>18</v>
      </c>
      <c r="J13" s="20" t="s">
        <v>23</v>
      </c>
    </row>
    <row r="14" spans="1:10" s="20" customFormat="1">
      <c r="A14" s="21">
        <v>100</v>
      </c>
      <c r="B14" s="20" t="s">
        <v>24</v>
      </c>
      <c r="C14" s="21">
        <v>475</v>
      </c>
      <c r="D14" s="20" t="s">
        <v>17</v>
      </c>
      <c r="E14" s="21">
        <v>575</v>
      </c>
      <c r="F14" s="38">
        <v>42004</v>
      </c>
      <c r="H14" s="20" t="s">
        <v>18</v>
      </c>
      <c r="I14" s="20" t="s">
        <v>18</v>
      </c>
    </row>
    <row r="15" spans="1:10" s="20" customFormat="1">
      <c r="A15" s="21">
        <v>125</v>
      </c>
      <c r="B15" s="20" t="s">
        <v>25</v>
      </c>
      <c r="C15" s="21">
        <v>384</v>
      </c>
      <c r="D15" s="20" t="s">
        <v>26</v>
      </c>
      <c r="E15" s="21">
        <v>384</v>
      </c>
      <c r="F15" s="38">
        <v>42004</v>
      </c>
      <c r="H15" s="20" t="s">
        <v>18</v>
      </c>
      <c r="I15" s="20" t="s">
        <v>18</v>
      </c>
    </row>
    <row r="16" spans="1:10" s="20" customFormat="1">
      <c r="A16" s="21">
        <v>200</v>
      </c>
      <c r="B16" s="20" t="s">
        <v>27</v>
      </c>
      <c r="C16" s="21">
        <v>77</v>
      </c>
      <c r="D16" s="20" t="s">
        <v>26</v>
      </c>
      <c r="E16" s="21">
        <v>77</v>
      </c>
      <c r="F16" s="38">
        <v>42004</v>
      </c>
      <c r="H16" s="20" t="s">
        <v>18</v>
      </c>
      <c r="I16" s="20" t="s">
        <v>18</v>
      </c>
      <c r="J16" s="20" t="s">
        <v>28</v>
      </c>
    </row>
    <row r="17" spans="1:10" s="20" customFormat="1">
      <c r="A17" s="21">
        <v>250</v>
      </c>
      <c r="B17" s="20" t="s">
        <v>29</v>
      </c>
      <c r="C17" s="21">
        <v>50</v>
      </c>
      <c r="D17" s="20" t="s">
        <v>18</v>
      </c>
      <c r="E17" s="21">
        <v>50</v>
      </c>
      <c r="F17" s="38">
        <v>42094</v>
      </c>
      <c r="H17" s="20" t="s">
        <v>18</v>
      </c>
      <c r="I17" s="20" t="s">
        <v>40</v>
      </c>
    </row>
    <row r="18" spans="1:10" s="20" customFormat="1">
      <c r="A18" s="21">
        <v>350</v>
      </c>
      <c r="B18" s="20" t="s">
        <v>31</v>
      </c>
      <c r="C18" s="21">
        <v>100</v>
      </c>
      <c r="D18" s="20" t="s">
        <v>32</v>
      </c>
      <c r="E18" s="21">
        <v>100</v>
      </c>
      <c r="F18" s="38">
        <v>42216</v>
      </c>
      <c r="H18" s="20" t="s">
        <v>18</v>
      </c>
      <c r="I18" s="20" t="s">
        <v>18</v>
      </c>
    </row>
    <row r="19" spans="1:10" s="20" customFormat="1">
      <c r="A19" s="21">
        <v>400</v>
      </c>
      <c r="B19" s="20" t="s">
        <v>33</v>
      </c>
      <c r="C19" s="21">
        <v>31</v>
      </c>
      <c r="D19" s="20" t="s">
        <v>26</v>
      </c>
      <c r="E19" s="21">
        <v>31</v>
      </c>
      <c r="F19" s="38">
        <v>42094</v>
      </c>
      <c r="G19" s="20" t="s">
        <v>34</v>
      </c>
      <c r="H19" s="20" t="s">
        <v>18</v>
      </c>
      <c r="I19" s="20" t="s">
        <v>18</v>
      </c>
    </row>
    <row r="20" spans="1:10" s="20" customFormat="1">
      <c r="A20" s="21">
        <v>500</v>
      </c>
      <c r="B20" s="20" t="s">
        <v>35</v>
      </c>
      <c r="C20" s="21">
        <v>10</v>
      </c>
      <c r="D20" s="20" t="s">
        <v>26</v>
      </c>
      <c r="E20" s="21">
        <v>10</v>
      </c>
      <c r="F20" s="38">
        <v>42094</v>
      </c>
      <c r="H20" s="20" t="s">
        <v>18</v>
      </c>
      <c r="I20" s="20" t="s">
        <v>18</v>
      </c>
    </row>
    <row r="21" spans="1:10" s="20" customFormat="1">
      <c r="A21" s="21">
        <v>500</v>
      </c>
      <c r="B21" s="20" t="s">
        <v>35</v>
      </c>
      <c r="C21" s="21">
        <v>2</v>
      </c>
      <c r="D21" s="20" t="s">
        <v>26</v>
      </c>
      <c r="E21" s="21">
        <v>2</v>
      </c>
      <c r="F21" s="38">
        <v>42094</v>
      </c>
      <c r="H21" s="20" t="s">
        <v>18</v>
      </c>
      <c r="I21" s="20" t="s">
        <v>18</v>
      </c>
      <c r="J21" s="20" t="s">
        <v>36</v>
      </c>
    </row>
    <row r="22" spans="1:10" s="20" customFormat="1">
      <c r="A22" s="21">
        <v>2500</v>
      </c>
      <c r="B22" s="20" t="s">
        <v>39</v>
      </c>
      <c r="C22" s="21">
        <v>4</v>
      </c>
      <c r="D22" s="20" t="s">
        <v>26</v>
      </c>
      <c r="E22" s="21">
        <v>4</v>
      </c>
      <c r="F22" s="38">
        <v>42094</v>
      </c>
      <c r="H22" s="20" t="s">
        <v>18</v>
      </c>
      <c r="I22" s="20" t="s">
        <v>40</v>
      </c>
    </row>
    <row r="23" spans="1:10" s="20" customFormat="1">
      <c r="A23" s="21">
        <v>5000</v>
      </c>
      <c r="B23" s="20" t="s">
        <v>41</v>
      </c>
      <c r="C23" s="21">
        <v>5</v>
      </c>
      <c r="D23" s="20" t="s">
        <v>26</v>
      </c>
      <c r="E23" s="21">
        <v>5</v>
      </c>
      <c r="F23" s="38">
        <v>42216</v>
      </c>
      <c r="H23" s="20" t="s">
        <v>18</v>
      </c>
      <c r="I23" s="20" t="s">
        <v>40</v>
      </c>
      <c r="J23" s="20" t="s">
        <v>42</v>
      </c>
    </row>
    <row r="24" spans="1:10" s="20" customFormat="1">
      <c r="A24" s="21">
        <v>5000</v>
      </c>
      <c r="B24" s="20" t="s">
        <v>43</v>
      </c>
      <c r="C24" s="21">
        <v>5</v>
      </c>
      <c r="D24" s="20" t="s">
        <v>26</v>
      </c>
      <c r="E24" s="21">
        <v>5</v>
      </c>
      <c r="F24" s="38">
        <v>42094</v>
      </c>
      <c r="H24" s="20" t="s">
        <v>18</v>
      </c>
      <c r="I24" s="20" t="s">
        <v>18</v>
      </c>
      <c r="J24" s="20" t="s">
        <v>38</v>
      </c>
    </row>
    <row r="25" spans="1:10" s="20" customFormat="1">
      <c r="A25" s="21">
        <v>5000</v>
      </c>
      <c r="B25" s="20" t="s">
        <v>44</v>
      </c>
      <c r="C25" s="21">
        <v>3</v>
      </c>
      <c r="D25" s="20" t="s">
        <v>26</v>
      </c>
      <c r="E25" s="21">
        <v>3</v>
      </c>
      <c r="F25" s="38">
        <v>42094</v>
      </c>
      <c r="H25" s="20" t="s">
        <v>18</v>
      </c>
      <c r="I25" s="20" t="s">
        <v>18</v>
      </c>
      <c r="J25" s="20" t="s">
        <v>45</v>
      </c>
    </row>
    <row r="26" spans="1:10" s="20" customFormat="1">
      <c r="A26" s="21">
        <v>10000</v>
      </c>
      <c r="B26" s="20" t="s">
        <v>48</v>
      </c>
      <c r="C26" s="21">
        <v>4</v>
      </c>
      <c r="D26" s="20" t="s">
        <v>26</v>
      </c>
      <c r="E26" s="21">
        <v>4</v>
      </c>
      <c r="F26" s="38">
        <v>42094</v>
      </c>
      <c r="H26" s="20" t="s">
        <v>18</v>
      </c>
      <c r="I26" s="20" t="s">
        <v>18</v>
      </c>
      <c r="J26" s="20" t="s">
        <v>38</v>
      </c>
    </row>
    <row r="27" spans="1:10" s="20" customFormat="1">
      <c r="A27" s="21"/>
      <c r="B27" s="27" t="s">
        <v>46</v>
      </c>
      <c r="C27" s="21"/>
      <c r="E27" s="21">
        <v>4</v>
      </c>
      <c r="F27" s="38">
        <v>42094</v>
      </c>
      <c r="H27" s="20" t="s">
        <v>18</v>
      </c>
      <c r="I27" s="20" t="s">
        <v>18</v>
      </c>
      <c r="J27" s="20" t="s">
        <v>47</v>
      </c>
    </row>
    <row r="28" spans="1:10" s="20" customFormat="1">
      <c r="A28" s="28"/>
      <c r="B28" s="29" t="s">
        <v>50</v>
      </c>
      <c r="C28" s="28"/>
      <c r="D28" s="30"/>
      <c r="E28" s="28">
        <v>4</v>
      </c>
      <c r="F28" s="39">
        <v>42094</v>
      </c>
      <c r="G28" s="30"/>
      <c r="H28" s="30" t="s">
        <v>18</v>
      </c>
      <c r="I28" s="30" t="s">
        <v>18</v>
      </c>
      <c r="J28" s="30" t="s">
        <v>47</v>
      </c>
    </row>
    <row r="29" spans="1:10" s="33" customFormat="1">
      <c r="A29" s="31">
        <v>2000</v>
      </c>
      <c r="B29" s="32" t="s">
        <v>37</v>
      </c>
      <c r="C29" s="31">
        <v>3</v>
      </c>
      <c r="D29" s="32" t="s">
        <v>18</v>
      </c>
      <c r="E29" s="31">
        <v>3</v>
      </c>
      <c r="F29" s="40">
        <v>42094</v>
      </c>
      <c r="G29" s="32"/>
      <c r="H29" s="32" t="s">
        <v>30</v>
      </c>
      <c r="I29" s="32" t="s">
        <v>40</v>
      </c>
      <c r="J29" s="32" t="s">
        <v>38</v>
      </c>
    </row>
    <row r="30" spans="1:10" s="15" customFormat="1">
      <c r="A30" s="16"/>
      <c r="C30" s="16">
        <f>SUM(C4:C29)</f>
        <v>8722</v>
      </c>
      <c r="E30" s="16">
        <f>SUM(E4:E29)</f>
        <v>53532</v>
      </c>
      <c r="F30" s="41"/>
    </row>
    <row r="33" spans="5:7">
      <c r="E33" s="42" t="s">
        <v>60</v>
      </c>
      <c r="F33" s="12">
        <f>SUM(E4:E7)</f>
        <v>19198</v>
      </c>
      <c r="G33" s="24">
        <f>F33/$F$36</f>
        <v>0.35862661585593664</v>
      </c>
    </row>
    <row r="34" spans="5:7">
      <c r="E34" s="42" t="s">
        <v>61</v>
      </c>
      <c r="F34" s="12">
        <f>SUM(E8:E28)</f>
        <v>34331</v>
      </c>
      <c r="G34" s="24">
        <f t="shared" ref="G34:G35" si="0">F34/$F$36</f>
        <v>0.64131734289770603</v>
      </c>
    </row>
    <row r="35" spans="5:7">
      <c r="E35" s="42" t="s">
        <v>30</v>
      </c>
      <c r="F35" s="12">
        <f>E29</f>
        <v>3</v>
      </c>
      <c r="G35" s="24">
        <f t="shared" si="0"/>
        <v>5.6041246357318986E-5</v>
      </c>
    </row>
    <row r="36" spans="5:7">
      <c r="E36" s="43" t="s">
        <v>62</v>
      </c>
      <c r="F36" s="16">
        <f>SUM(F33:F35)</f>
        <v>53532</v>
      </c>
      <c r="G36" s="44"/>
    </row>
  </sheetData>
  <sortState ref="A4:J29">
    <sortCondition descending="1" ref="H4:H29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 Data</vt:lpstr>
      <vt:lpstr>Fulfillment</vt:lpstr>
    </vt:vector>
  </TitlesOfParts>
  <Company>Blue Seraph Productions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Pedraza</dc:creator>
  <cp:lastModifiedBy>Carlos Pedraza</cp:lastModifiedBy>
  <dcterms:created xsi:type="dcterms:W3CDTF">2016-04-19T05:41:52Z</dcterms:created>
  <dcterms:modified xsi:type="dcterms:W3CDTF">2016-05-03T08:19:52Z</dcterms:modified>
</cp:coreProperties>
</file>